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G24" i="1" l="1"/>
  <c r="G23" i="1"/>
  <c r="G22" i="1"/>
  <c r="G21" i="1"/>
  <c r="D13" i="1" l="1"/>
  <c r="G13" i="1" s="1"/>
  <c r="D24" i="1"/>
  <c r="D21" i="1"/>
  <c r="D23" i="1"/>
  <c r="D22" i="1"/>
  <c r="D20" i="1"/>
  <c r="B25" i="1" l="1"/>
  <c r="C21" i="1"/>
  <c r="B21" i="1"/>
  <c r="G11" i="1" l="1"/>
  <c r="G17" i="1"/>
  <c r="G16" i="1"/>
  <c r="G14" i="1"/>
  <c r="G10" i="1"/>
  <c r="G9" i="1"/>
  <c r="G8" i="1"/>
  <c r="G7" i="1"/>
  <c r="F17" i="1"/>
  <c r="F16" i="1"/>
  <c r="F14" i="1"/>
  <c r="F11" i="1"/>
  <c r="F10" i="1"/>
  <c r="F9" i="1"/>
  <c r="F8" i="1"/>
  <c r="F7" i="1"/>
  <c r="C18" i="1"/>
  <c r="B18" i="1"/>
  <c r="G18" i="1" l="1"/>
  <c r="E20" i="1"/>
</calcChain>
</file>

<file path=xl/sharedStrings.xml><?xml version="1.0" encoding="utf-8"?>
<sst xmlns="http://schemas.openxmlformats.org/spreadsheetml/2006/main" count="46" uniqueCount="40">
  <si>
    <t>Verohallinto / Veronkantoyksikkö</t>
  </si>
  <si>
    <t>Verolaji</t>
  </si>
  <si>
    <t>Muut verot</t>
  </si>
  <si>
    <t>Arpajaisvero</t>
  </si>
  <si>
    <t>Pankkivero</t>
  </si>
  <si>
    <t>Perintö- ja lahjavero</t>
  </si>
  <si>
    <t>Varainsiirtovero</t>
  </si>
  <si>
    <t>luvut miljoonia euroja</t>
  </si>
  <si>
    <t>Tulon ja varallisuuden perusteella kannettavat verot</t>
  </si>
  <si>
    <t>Ansio- ja pääomatuloverot</t>
  </si>
  <si>
    <t>Yhteisövero</t>
  </si>
  <si>
    <t>Korkotulojen lähdevero</t>
  </si>
  <si>
    <t>Liikevaihdon perusteella kannettavat verot ja maksut</t>
  </si>
  <si>
    <t>Eräistä vakuutusmaksuista suoritettava vero</t>
  </si>
  <si>
    <t>Arvonlisävero*</t>
  </si>
  <si>
    <t>-</t>
  </si>
  <si>
    <t>Muut verot ja veronluonteiset tulot**</t>
  </si>
  <si>
    <t>Korkotulot</t>
  </si>
  <si>
    <t>Muiden taulukossa esitettyjen verolajien osalta tuloutukset ovat vertailukelpoisia valtion talousarvion kanssa.</t>
  </si>
  <si>
    <t>Verohallinnon lisäksi veroja keräävät myös Tulli ja Trafi. Niiden keräämät verot eivät näy Verohallinnon verokertymissä.</t>
  </si>
  <si>
    <t>Tuloutusten muutos (%)</t>
  </si>
  <si>
    <t>Osuus (%) (tuloutukset /
talousarvio)</t>
  </si>
  <si>
    <t>Verohallinnon tuloutusten valtiolle ja valtion talousarvion 2014 vertailu</t>
  </si>
  <si>
    <t>Tilinpäätös 2013</t>
  </si>
  <si>
    <t>**Valtion muita veroja ovat mm. valmisteverot sekä autovero ja ajoneuvovero. Muita verokertymiä voi seurata esim. Valtiokonttorin ylläpitämiltä valtiontalouden internet-raportointisivuilta osoitteesta http://www.netra.fi.</t>
  </si>
  <si>
    <t>Valtion talousarvio 2014
(16.9.2013)</t>
  </si>
  <si>
    <t>Talousarvion muutos (%) 2013 tilinpäätöksestä</t>
  </si>
  <si>
    <t>Talousarvion muutos (%) = talousarvion 2014 verotuloarvioiden muutos tilinpäätökseen 2013 verrattuna</t>
  </si>
  <si>
    <t>*Verohallinnon tuloutuksissa valtiolle ei näy Tullin keräämä arvonlisävero. Valtion talousarviossa alv esitetään kuitenkin Verohallinnon ja Tullin keräämänä yhteissummana. Vuonna 2013 Verohallinnon osuus alv:n kokonaiskertymästä oli 85 %.</t>
  </si>
  <si>
    <t>Verot ja veronluonteiset tulot yhteensä</t>
  </si>
  <si>
    <t>Muut tulot</t>
  </si>
  <si>
    <t>Nettolainanotto</t>
  </si>
  <si>
    <t>Yli-/alijäämä</t>
  </si>
  <si>
    <t>Tulot yhteensä</t>
  </si>
  <si>
    <t>Menot yhteensä</t>
  </si>
  <si>
    <t>alleviivattuna valtion talousarvion 2014 voimassa olevat tulo- ja menoarviot</t>
  </si>
  <si>
    <t>I lisätalousarvio
(22.5.2014)</t>
  </si>
  <si>
    <t>Tuloutukset valtiolle
1.1.-31.7.2014</t>
  </si>
  <si>
    <t>Osuus (%) = Verohallinnon 31.7.2014 mennessä tulouttamien verojen osuus valtion talousarvion 2014 verotuloarvioista</t>
  </si>
  <si>
    <t>Tuloutusten muutos (%) = Verohallinnon tuloutusten valtiolle muutos 1.1.-31.7.2013 → 1.1.-31.7.2014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</si>
</sst>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 ;[Red]\-#,##0.0\ "/>
    <numFmt numFmtId="165" formatCode="0.0_ ;[Red]\-0.0\ "/>
    <numFmt numFmtId="166" formatCode="0.0"/>
    <numFmt numFmtId="167" formatCode="0.0\ %"/>
  </numFmts>
  <fonts count="3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thin">
        <color theme="6" tint="-0.499984740745262"/>
      </bottom>
      <diagonal/>
    </border>
    <border>
      <left style="medium">
        <color theme="3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thin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/>
      <top style="thin">
        <color theme="6" tint="-0.499984740745262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3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29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quotePrefix="1" applyFont="1"/>
    <xf numFmtId="0" fontId="0" fillId="0" borderId="0" xfId="0"/>
    <xf numFmtId="0" fontId="20" fillId="0" borderId="0" xfId="0" applyFont="1" applyAlignment="1"/>
    <xf numFmtId="0" fontId="20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166" fontId="0" fillId="0" borderId="0" xfId="0" applyNumberFormat="1" applyBorder="1"/>
    <xf numFmtId="0" fontId="20" fillId="0" borderId="0" xfId="0" applyNumberFormat="1" applyFont="1" applyFill="1" applyBorder="1" applyAlignment="1">
      <alignment horizontal="left" vertical="center"/>
    </xf>
    <xf numFmtId="0" fontId="23" fillId="33" borderId="12" xfId="0" applyFont="1" applyFill="1" applyBorder="1" applyAlignment="1">
      <alignment horizontal="left" indent="1"/>
    </xf>
    <xf numFmtId="0" fontId="24" fillId="33" borderId="13" xfId="0" applyFont="1" applyFill="1" applyBorder="1" applyAlignment="1">
      <alignment horizontal="left" indent="2"/>
    </xf>
    <xf numFmtId="0" fontId="24" fillId="33" borderId="11" xfId="0" applyFont="1" applyFill="1" applyBorder="1" applyAlignment="1">
      <alignment horizontal="left" indent="2"/>
    </xf>
    <xf numFmtId="0" fontId="23" fillId="0" borderId="12" xfId="0" applyFont="1" applyFill="1" applyBorder="1" applyAlignment="1">
      <alignment horizontal="left" indent="1"/>
    </xf>
    <xf numFmtId="0" fontId="24" fillId="0" borderId="13" xfId="0" applyFont="1" applyFill="1" applyBorder="1" applyAlignment="1">
      <alignment horizontal="left" indent="2"/>
    </xf>
    <xf numFmtId="0" fontId="24" fillId="0" borderId="14" xfId="0" applyFont="1" applyFill="1" applyBorder="1" applyAlignment="1">
      <alignment horizontal="left" indent="2"/>
    </xf>
    <xf numFmtId="0" fontId="24" fillId="33" borderId="14" xfId="0" applyFont="1" applyFill="1" applyBorder="1" applyAlignment="1">
      <alignment horizontal="left" indent="2"/>
    </xf>
    <xf numFmtId="164" fontId="23" fillId="33" borderId="17" xfId="0" applyNumberFormat="1" applyFont="1" applyFill="1" applyBorder="1" applyAlignment="1">
      <alignment horizontal="right"/>
    </xf>
    <xf numFmtId="164" fontId="23" fillId="33" borderId="12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1" xfId="0" applyNumberFormat="1" applyFont="1" applyFill="1" applyBorder="1" applyAlignment="1">
      <alignment horizontal="right"/>
    </xf>
    <xf numFmtId="164" fontId="24" fillId="0" borderId="12" xfId="0" applyNumberFormat="1" applyFont="1" applyFill="1" applyBorder="1" applyAlignment="1">
      <alignment horizontal="right"/>
    </xf>
    <xf numFmtId="164" fontId="25" fillId="0" borderId="13" xfId="0" applyNumberFormat="1" applyFont="1" applyFill="1" applyBorder="1" applyAlignment="1">
      <alignment horizontal="right"/>
    </xf>
    <xf numFmtId="164" fontId="25" fillId="0" borderId="14" xfId="0" applyNumberFormat="1" applyFont="1" applyFill="1" applyBorder="1" applyAlignment="1">
      <alignment horizontal="right"/>
    </xf>
    <xf numFmtId="164" fontId="25" fillId="33" borderId="12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4" fillId="33" borderId="18" xfId="0" applyNumberFormat="1" applyFont="1" applyFill="1" applyBorder="1" applyAlignment="1">
      <alignment horizontal="right"/>
    </xf>
    <xf numFmtId="164" fontId="24" fillId="33" borderId="19" xfId="0" applyNumberFormat="1" applyFont="1" applyFill="1" applyBorder="1" applyAlignment="1">
      <alignment horizontal="right"/>
    </xf>
    <xf numFmtId="164" fontId="24" fillId="34" borderId="17" xfId="0" applyNumberFormat="1" applyFont="1" applyFill="1" applyBorder="1" applyAlignment="1">
      <alignment horizontal="right"/>
    </xf>
    <xf numFmtId="164" fontId="24" fillId="34" borderId="18" xfId="0" applyNumberFormat="1" applyFont="1" applyFill="1" applyBorder="1" applyAlignment="1">
      <alignment horizontal="right"/>
    </xf>
    <xf numFmtId="164" fontId="24" fillId="34" borderId="20" xfId="0" applyNumberFormat="1" applyFont="1" applyFill="1" applyBorder="1" applyAlignment="1">
      <alignment horizontal="right"/>
    </xf>
    <xf numFmtId="164" fontId="24" fillId="33" borderId="17" xfId="0" applyNumberFormat="1" applyFont="1" applyFill="1" applyBorder="1" applyAlignment="1">
      <alignment horizontal="right"/>
    </xf>
    <xf numFmtId="164" fontId="24" fillId="33" borderId="20" xfId="0" applyNumberFormat="1" applyFont="1" applyFill="1" applyBorder="1" applyAlignment="1">
      <alignment horizontal="right"/>
    </xf>
    <xf numFmtId="164" fontId="23" fillId="33" borderId="27" xfId="0" applyNumberFormat="1" applyFont="1" applyFill="1" applyBorder="1" applyAlignment="1">
      <alignment horizontal="right"/>
    </xf>
    <xf numFmtId="164" fontId="24" fillId="33" borderId="28" xfId="0" applyNumberFormat="1" applyFont="1" applyFill="1" applyBorder="1" applyAlignment="1">
      <alignment horizontal="right"/>
    </xf>
    <xf numFmtId="164" fontId="24" fillId="34" borderId="27" xfId="0" applyNumberFormat="1" applyFont="1" applyFill="1" applyBorder="1" applyAlignment="1">
      <alignment horizontal="right"/>
    </xf>
    <xf numFmtId="164" fontId="24" fillId="34" borderId="28" xfId="0" applyNumberFormat="1" applyFont="1" applyFill="1" applyBorder="1" applyAlignment="1">
      <alignment horizontal="right"/>
    </xf>
    <xf numFmtId="164" fontId="24" fillId="34" borderId="29" xfId="0" applyNumberFormat="1" applyFont="1" applyFill="1" applyBorder="1" applyAlignment="1">
      <alignment horizontal="right"/>
    </xf>
    <xf numFmtId="164" fontId="24" fillId="33" borderId="27" xfId="0" applyNumberFormat="1" applyFont="1" applyFill="1" applyBorder="1" applyAlignment="1">
      <alignment horizontal="right"/>
    </xf>
    <xf numFmtId="164" fontId="24" fillId="33" borderId="29" xfId="0" applyNumberFormat="1" applyFont="1" applyFill="1" applyBorder="1" applyAlignment="1">
      <alignment horizontal="right"/>
    </xf>
    <xf numFmtId="164" fontId="24" fillId="33" borderId="30" xfId="0" applyNumberFormat="1" applyFont="1" applyFill="1" applyBorder="1" applyAlignment="1">
      <alignment horizontal="right"/>
    </xf>
    <xf numFmtId="165" fontId="23" fillId="33" borderId="17" xfId="0" applyNumberFormat="1" applyFont="1" applyFill="1" applyBorder="1" applyAlignment="1">
      <alignment horizontal="right"/>
    </xf>
    <xf numFmtId="165" fontId="25" fillId="33" borderId="18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4" fillId="0" borderId="17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4" fillId="0" borderId="20" xfId="0" applyNumberFormat="1" applyFont="1" applyBorder="1" applyAlignment="1">
      <alignment horizontal="right"/>
    </xf>
    <xf numFmtId="165" fontId="25" fillId="33" borderId="17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2" fillId="33" borderId="27" xfId="0" applyNumberFormat="1" applyFont="1" applyFill="1" applyBorder="1" applyAlignment="1">
      <alignment horizontal="right"/>
    </xf>
    <xf numFmtId="165" fontId="25" fillId="33" borderId="28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4" borderId="27" xfId="0" applyNumberFormat="1" applyFont="1" applyFill="1" applyBorder="1" applyAlignment="1">
      <alignment horizontal="right"/>
    </xf>
    <xf numFmtId="165" fontId="25" fillId="34" borderId="28" xfId="0" applyNumberFormat="1" applyFont="1" applyFill="1" applyBorder="1" applyAlignment="1">
      <alignment horizontal="right"/>
    </xf>
    <xf numFmtId="165" fontId="25" fillId="34" borderId="29" xfId="0" applyNumberFormat="1" applyFont="1" applyFill="1" applyBorder="1" applyAlignment="1">
      <alignment horizontal="right"/>
    </xf>
    <xf numFmtId="165" fontId="25" fillId="33" borderId="27" xfId="0" applyNumberFormat="1" applyFont="1" applyFill="1" applyBorder="1" applyAlignment="1">
      <alignment horizontal="right"/>
    </xf>
    <xf numFmtId="165" fontId="25" fillId="33" borderId="29" xfId="0" applyNumberFormat="1" applyFont="1" applyFill="1" applyBorder="1" applyAlignment="1">
      <alignment horizontal="right"/>
    </xf>
    <xf numFmtId="1" fontId="22" fillId="36" borderId="32" xfId="0" applyNumberFormat="1" applyFont="1" applyFill="1" applyBorder="1" applyAlignment="1">
      <alignment horizontal="left" indent="1"/>
    </xf>
    <xf numFmtId="164" fontId="23" fillId="36" borderId="32" xfId="0" applyNumberFormat="1" applyFont="1" applyFill="1" applyBorder="1" applyAlignment="1">
      <alignment horizontal="right"/>
    </xf>
    <xf numFmtId="164" fontId="23" fillId="36" borderId="33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5" fontId="23" fillId="36" borderId="33" xfId="0" applyNumberFormat="1" applyFont="1" applyFill="1" applyBorder="1" applyAlignment="1">
      <alignment horizontal="right"/>
    </xf>
    <xf numFmtId="165" fontId="22" fillId="36" borderId="34" xfId="0" applyNumberFormat="1" applyFont="1" applyFill="1" applyBorder="1" applyAlignment="1">
      <alignment horizontal="right"/>
    </xf>
    <xf numFmtId="1" fontId="22" fillId="37" borderId="21" xfId="0" applyNumberFormat="1" applyFont="1" applyFill="1" applyBorder="1" applyAlignment="1">
      <alignment horizontal="left" indent="1"/>
    </xf>
    <xf numFmtId="164" fontId="23" fillId="37" borderId="21" xfId="0" applyNumberFormat="1" applyFont="1" applyFill="1" applyBorder="1" applyAlignment="1">
      <alignment horizontal="right"/>
    </xf>
    <xf numFmtId="164" fontId="23" fillId="37" borderId="24" xfId="0" applyNumberFormat="1" applyFont="1" applyFill="1" applyBorder="1" applyAlignment="1">
      <alignment horizontal="right"/>
    </xf>
    <xf numFmtId="164" fontId="23" fillId="37" borderId="31" xfId="0" applyNumberFormat="1" applyFont="1" applyFill="1" applyBorder="1" applyAlignment="1">
      <alignment horizontal="right"/>
    </xf>
    <xf numFmtId="165" fontId="23" fillId="37" borderId="24" xfId="0" applyNumberFormat="1" applyFont="1" applyFill="1" applyBorder="1" applyAlignment="1">
      <alignment horizontal="right"/>
    </xf>
    <xf numFmtId="165" fontId="22" fillId="37" borderId="31" xfId="0" applyNumberFormat="1" applyFont="1" applyFill="1" applyBorder="1" applyAlignment="1">
      <alignment horizontal="right"/>
    </xf>
    <xf numFmtId="167" fontId="0" fillId="0" borderId="0" xfId="0" applyNumberFormat="1"/>
    <xf numFmtId="1" fontId="29" fillId="36" borderId="35" xfId="0" applyNumberFormat="1" applyFont="1" applyFill="1" applyBorder="1" applyAlignment="1">
      <alignment horizontal="left" indent="1"/>
    </xf>
    <xf numFmtId="164" fontId="30" fillId="36" borderId="35" xfId="0" applyNumberFormat="1" applyFont="1" applyFill="1" applyBorder="1" applyAlignment="1">
      <alignment horizontal="right"/>
    </xf>
    <xf numFmtId="164" fontId="30" fillId="36" borderId="36" xfId="0" applyNumberFormat="1" applyFont="1" applyFill="1" applyBorder="1" applyAlignment="1">
      <alignment horizontal="right"/>
    </xf>
    <xf numFmtId="164" fontId="30" fillId="36" borderId="37" xfId="0" applyNumberFormat="1" applyFont="1" applyFill="1" applyBorder="1" applyAlignment="1">
      <alignment horizontal="right"/>
    </xf>
    <xf numFmtId="165" fontId="30" fillId="36" borderId="36" xfId="0" applyNumberFormat="1" applyFont="1" applyFill="1" applyBorder="1" applyAlignment="1">
      <alignment horizontal="right"/>
    </xf>
    <xf numFmtId="165" fontId="29" fillId="36" borderId="37" xfId="0" applyNumberFormat="1" applyFont="1" applyFill="1" applyBorder="1" applyAlignment="1">
      <alignment horizontal="right"/>
    </xf>
    <xf numFmtId="1" fontId="22" fillId="36" borderId="38" xfId="0" applyNumberFormat="1" applyFont="1" applyFill="1" applyBorder="1" applyAlignment="1">
      <alignment horizontal="left" indent="1"/>
    </xf>
    <xf numFmtId="164" fontId="23" fillId="36" borderId="38" xfId="0" applyNumberFormat="1" applyFont="1" applyFill="1" applyBorder="1" applyAlignment="1">
      <alignment horizontal="right"/>
    </xf>
    <xf numFmtId="164" fontId="23" fillId="36" borderId="39" xfId="0" applyNumberFormat="1" applyFont="1" applyFill="1" applyBorder="1" applyAlignment="1">
      <alignment horizontal="right"/>
    </xf>
    <xf numFmtId="164" fontId="23" fillId="36" borderId="40" xfId="0" applyNumberFormat="1" applyFont="1" applyFill="1" applyBorder="1" applyAlignment="1">
      <alignment horizontal="right"/>
    </xf>
    <xf numFmtId="165" fontId="23" fillId="36" borderId="39" xfId="0" applyNumberFormat="1" applyFont="1" applyFill="1" applyBorder="1" applyAlignment="1">
      <alignment horizontal="right"/>
    </xf>
    <xf numFmtId="165" fontId="22" fillId="36" borderId="40" xfId="0" applyNumberFormat="1" applyFont="1" applyFill="1" applyBorder="1" applyAlignment="1">
      <alignment horizontal="right"/>
    </xf>
    <xf numFmtId="1" fontId="22" fillId="36" borderId="41" xfId="0" applyNumberFormat="1" applyFont="1" applyFill="1" applyBorder="1" applyAlignment="1">
      <alignment horizontal="left" indent="1"/>
    </xf>
    <xf numFmtId="164" fontId="23" fillId="36" borderId="41" xfId="0" applyNumberFormat="1" applyFont="1" applyFill="1" applyBorder="1" applyAlignment="1">
      <alignment horizontal="right"/>
    </xf>
    <xf numFmtId="164" fontId="23" fillId="36" borderId="42" xfId="0" applyNumberFormat="1" applyFont="1" applyFill="1" applyBorder="1" applyAlignment="1">
      <alignment horizontal="right"/>
    </xf>
    <xf numFmtId="164" fontId="23" fillId="36" borderId="43" xfId="0" applyNumberFormat="1" applyFont="1" applyFill="1" applyBorder="1" applyAlignment="1">
      <alignment horizontal="right"/>
    </xf>
    <xf numFmtId="165" fontId="23" fillId="36" borderId="42" xfId="0" applyNumberFormat="1" applyFont="1" applyFill="1" applyBorder="1" applyAlignment="1">
      <alignment horizontal="right"/>
    </xf>
    <xf numFmtId="165" fontId="22" fillId="36" borderId="43" xfId="0" applyNumberFormat="1" applyFont="1" applyFill="1" applyBorder="1" applyAlignment="1">
      <alignment horizontal="right"/>
    </xf>
    <xf numFmtId="1" fontId="29" fillId="37" borderId="44" xfId="0" applyNumberFormat="1" applyFont="1" applyFill="1" applyBorder="1" applyAlignment="1">
      <alignment horizontal="left" indent="1"/>
    </xf>
    <xf numFmtId="164" fontId="30" fillId="37" borderId="44" xfId="0" applyNumberFormat="1" applyFont="1" applyFill="1" applyBorder="1" applyAlignment="1">
      <alignment horizontal="right"/>
    </xf>
    <xf numFmtId="164" fontId="30" fillId="37" borderId="45" xfId="0" applyNumberFormat="1" applyFont="1" applyFill="1" applyBorder="1" applyAlignment="1">
      <alignment horizontal="right"/>
    </xf>
    <xf numFmtId="164" fontId="30" fillId="37" borderId="46" xfId="0" applyNumberFormat="1" applyFont="1" applyFill="1" applyBorder="1" applyAlignment="1">
      <alignment horizontal="right"/>
    </xf>
    <xf numFmtId="165" fontId="30" fillId="37" borderId="45" xfId="0" applyNumberFormat="1" applyFont="1" applyFill="1" applyBorder="1" applyAlignment="1">
      <alignment horizontal="right"/>
    </xf>
    <xf numFmtId="165" fontId="29" fillId="37" borderId="46" xfId="0" applyNumberFormat="1" applyFont="1" applyFill="1" applyBorder="1" applyAlignment="1">
      <alignment horizontal="right"/>
    </xf>
    <xf numFmtId="164" fontId="23" fillId="33" borderId="49" xfId="0" applyNumberFormat="1" applyFont="1" applyFill="1" applyBorder="1" applyAlignment="1">
      <alignment horizontal="right"/>
    </xf>
    <xf numFmtId="164" fontId="25" fillId="33" borderId="50" xfId="0" applyNumberFormat="1" applyFont="1" applyFill="1" applyBorder="1" applyAlignment="1">
      <alignment horizontal="right"/>
    </xf>
    <xf numFmtId="164" fontId="31" fillId="33" borderId="50" xfId="0" applyNumberFormat="1" applyFont="1" applyFill="1" applyBorder="1" applyAlignment="1">
      <alignment horizontal="right"/>
    </xf>
    <xf numFmtId="164" fontId="31" fillId="33" borderId="51" xfId="0" applyNumberFormat="1" applyFont="1" applyFill="1" applyBorder="1" applyAlignment="1">
      <alignment horizontal="right"/>
    </xf>
    <xf numFmtId="164" fontId="24" fillId="0" borderId="49" xfId="0" applyNumberFormat="1" applyFont="1" applyFill="1" applyBorder="1" applyAlignment="1">
      <alignment horizontal="right"/>
    </xf>
    <xf numFmtId="164" fontId="24" fillId="0" borderId="52" xfId="0" applyNumberFormat="1" applyFont="1" applyBorder="1" applyAlignment="1">
      <alignment horizontal="right"/>
    </xf>
    <xf numFmtId="164" fontId="25" fillId="33" borderId="49" xfId="0" applyNumberFormat="1" applyFont="1" applyFill="1" applyBorder="1" applyAlignment="1">
      <alignment horizontal="right"/>
    </xf>
    <xf numFmtId="164" fontId="25" fillId="33" borderId="52" xfId="0" applyNumberFormat="1" applyFont="1" applyFill="1" applyBorder="1" applyAlignment="1">
      <alignment horizontal="right"/>
    </xf>
    <xf numFmtId="164" fontId="25" fillId="33" borderId="51" xfId="0" applyNumberFormat="1" applyFont="1" applyFill="1" applyBorder="1" applyAlignment="1">
      <alignment horizontal="right"/>
    </xf>
    <xf numFmtId="164" fontId="31" fillId="0" borderId="50" xfId="0" applyNumberFormat="1" applyFont="1" applyFill="1" applyBorder="1" applyAlignment="1">
      <alignment horizontal="right"/>
    </xf>
    <xf numFmtId="164" fontId="31" fillId="0" borderId="14" xfId="0" applyNumberFormat="1" applyFont="1" applyFill="1" applyBorder="1" applyAlignment="1">
      <alignment horizontal="right"/>
    </xf>
    <xf numFmtId="164" fontId="31" fillId="33" borderId="11" xfId="0" applyNumberFormat="1" applyFont="1" applyFill="1" applyBorder="1" applyAlignment="1">
      <alignment horizontal="right"/>
    </xf>
    <xf numFmtId="164" fontId="31" fillId="33" borderId="13" xfId="0" applyNumberFormat="1" applyFont="1" applyFill="1" applyBorder="1" applyAlignment="1">
      <alignment horizontal="right"/>
    </xf>
    <xf numFmtId="164" fontId="31" fillId="33" borderId="14" xfId="0" applyNumberFormat="1" applyFont="1" applyFill="1" applyBorder="1" applyAlignment="1">
      <alignment horizontal="right"/>
    </xf>
    <xf numFmtId="164" fontId="32" fillId="36" borderId="53" xfId="0" applyNumberFormat="1" applyFont="1" applyFill="1" applyBorder="1" applyAlignment="1">
      <alignment horizontal="right"/>
    </xf>
    <xf numFmtId="164" fontId="32" fillId="36" borderId="38" xfId="0" applyNumberFormat="1" applyFont="1" applyFill="1" applyBorder="1" applyAlignment="1">
      <alignment horizontal="right"/>
    </xf>
    <xf numFmtId="164" fontId="32" fillId="36" borderId="33" xfId="0" applyNumberFormat="1" applyFont="1" applyFill="1" applyBorder="1" applyAlignment="1">
      <alignment horizontal="right"/>
    </xf>
    <xf numFmtId="164" fontId="33" fillId="36" borderId="36" xfId="0" applyNumberFormat="1" applyFont="1" applyFill="1" applyBorder="1" applyAlignment="1">
      <alignment horizontal="right"/>
    </xf>
    <xf numFmtId="164" fontId="33" fillId="37" borderId="45" xfId="0" applyNumberFormat="1" applyFont="1" applyFill="1" applyBorder="1" applyAlignment="1">
      <alignment horizontal="right"/>
    </xf>
    <xf numFmtId="0" fontId="22" fillId="35" borderId="22" xfId="0" applyFont="1" applyFill="1" applyBorder="1" applyAlignment="1">
      <alignment horizontal="center" vertical="top" wrapText="1"/>
    </xf>
    <xf numFmtId="0" fontId="22" fillId="35" borderId="23" xfId="0" applyFont="1" applyFill="1" applyBorder="1" applyAlignment="1">
      <alignment horizontal="center" vertical="top" wrapText="1"/>
    </xf>
    <xf numFmtId="0" fontId="22" fillId="35" borderId="10" xfId="0" applyFont="1" applyFill="1" applyBorder="1" applyAlignment="1">
      <alignment horizontal="center"/>
    </xf>
    <xf numFmtId="0" fontId="22" fillId="35" borderId="11" xfId="0" applyFont="1" applyFill="1" applyBorder="1" applyAlignment="1">
      <alignment horizontal="center"/>
    </xf>
    <xf numFmtId="0" fontId="22" fillId="35" borderId="25" xfId="0" applyFont="1" applyFill="1" applyBorder="1" applyAlignment="1">
      <alignment horizontal="center" vertical="top" wrapText="1"/>
    </xf>
    <xf numFmtId="0" fontId="22" fillId="35" borderId="26" xfId="0" applyFont="1" applyFill="1" applyBorder="1" applyAlignment="1">
      <alignment horizontal="center" vertical="top" wrapText="1"/>
    </xf>
    <xf numFmtId="0" fontId="22" fillId="35" borderId="15" xfId="0" applyFont="1" applyFill="1" applyBorder="1" applyAlignment="1">
      <alignment horizontal="center" vertical="top" wrapText="1"/>
    </xf>
    <xf numFmtId="0" fontId="22" fillId="35" borderId="16" xfId="0" applyFont="1" applyFill="1" applyBorder="1" applyAlignment="1">
      <alignment horizontal="center" vertical="top" wrapText="1"/>
    </xf>
    <xf numFmtId="0" fontId="22" fillId="35" borderId="47" xfId="0" applyFont="1" applyFill="1" applyBorder="1" applyAlignment="1">
      <alignment horizontal="center" vertical="top" wrapText="1"/>
    </xf>
    <xf numFmtId="0" fontId="22" fillId="35" borderId="48" xfId="0" applyFont="1" applyFill="1" applyBorder="1" applyAlignment="1">
      <alignment horizontal="center" vertical="top" wrapText="1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l_Veronsaajan Jako-osuudet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showGridLines="0" tabSelected="1" workbookViewId="0">
      <pane xSplit="1" topLeftCell="B1" activePane="topRight" state="frozen"/>
      <selection pane="topRight" activeCell="H27" sqref="H27"/>
    </sheetView>
  </sheetViews>
  <sheetFormatPr defaultRowHeight="12.75" x14ac:dyDescent="0.2"/>
  <cols>
    <col min="1" max="1" width="56.28515625" customWidth="1"/>
    <col min="2" max="2" width="15.7109375" style="5" customWidth="1"/>
    <col min="3" max="4" width="17.7109375" customWidth="1"/>
    <col min="5" max="6" width="15.7109375" style="5" customWidth="1"/>
    <col min="7" max="8" width="15.7109375" customWidth="1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</row>
    <row r="2" spans="1:11" ht="19.5" x14ac:dyDescent="0.3">
      <c r="A2" s="2" t="s">
        <v>22</v>
      </c>
      <c r="B2" s="2"/>
      <c r="C2" s="3"/>
      <c r="D2" s="3"/>
      <c r="E2" s="3"/>
      <c r="F2" s="3"/>
      <c r="G2" s="4"/>
    </row>
    <row r="3" spans="1:11" ht="13.5" thickBot="1" x14ac:dyDescent="0.25">
      <c r="A3" s="3"/>
      <c r="B3" s="6"/>
      <c r="C3" s="13"/>
      <c r="D3" s="3"/>
      <c r="E3" s="3"/>
      <c r="F3" s="13"/>
      <c r="G3" s="3"/>
    </row>
    <row r="4" spans="1:11" ht="15.6" customHeight="1" x14ac:dyDescent="0.2">
      <c r="A4" s="121" t="s">
        <v>1</v>
      </c>
      <c r="B4" s="119" t="s">
        <v>23</v>
      </c>
      <c r="C4" s="119" t="s">
        <v>25</v>
      </c>
      <c r="D4" s="127" t="s">
        <v>36</v>
      </c>
      <c r="E4" s="125" t="s">
        <v>37</v>
      </c>
      <c r="F4" s="123" t="s">
        <v>21</v>
      </c>
      <c r="G4" s="125" t="s">
        <v>26</v>
      </c>
      <c r="H4" s="123" t="s">
        <v>20</v>
      </c>
    </row>
    <row r="5" spans="1:11" ht="36.6" customHeight="1" x14ac:dyDescent="0.2">
      <c r="A5" s="122"/>
      <c r="B5" s="120"/>
      <c r="C5" s="120"/>
      <c r="D5" s="128"/>
      <c r="E5" s="126"/>
      <c r="F5" s="124"/>
      <c r="G5" s="126"/>
      <c r="H5" s="124"/>
    </row>
    <row r="6" spans="1:11" ht="15.75" x14ac:dyDescent="0.25">
      <c r="A6" s="16" t="s">
        <v>8</v>
      </c>
      <c r="B6" s="24"/>
      <c r="C6" s="24"/>
      <c r="D6" s="100"/>
      <c r="E6" s="23"/>
      <c r="F6" s="39"/>
      <c r="G6" s="47"/>
      <c r="H6" s="55"/>
    </row>
    <row r="7" spans="1:11" ht="15.75" x14ac:dyDescent="0.25">
      <c r="A7" s="17" t="s">
        <v>9</v>
      </c>
      <c r="B7" s="25">
        <v>7847.8856706699999</v>
      </c>
      <c r="C7" s="112">
        <v>8879</v>
      </c>
      <c r="D7" s="101"/>
      <c r="E7" s="32">
        <v>5590.0262388599995</v>
      </c>
      <c r="F7" s="40">
        <f>E7/C7*100</f>
        <v>62.957835779479666</v>
      </c>
      <c r="G7" s="48">
        <f>(C7/B7-1)*100</f>
        <v>13.138753195444686</v>
      </c>
      <c r="H7" s="56">
        <v>5.08</v>
      </c>
    </row>
    <row r="8" spans="1:11" ht="15.75" x14ac:dyDescent="0.25">
      <c r="A8" s="17" t="s">
        <v>10</v>
      </c>
      <c r="B8" s="25">
        <v>3227.1976884000001</v>
      </c>
      <c r="C8" s="112">
        <v>2477</v>
      </c>
      <c r="D8" s="102"/>
      <c r="E8" s="32">
        <v>1320.73303667</v>
      </c>
      <c r="F8" s="40">
        <f>E8/C8*100</f>
        <v>53.319864217601939</v>
      </c>
      <c r="G8" s="48">
        <f>(C8/B8-1)*100</f>
        <v>-23.24610268210553</v>
      </c>
      <c r="H8" s="56">
        <v>-23.99</v>
      </c>
    </row>
    <row r="9" spans="1:11" ht="15.75" x14ac:dyDescent="0.25">
      <c r="A9" s="17" t="s">
        <v>11</v>
      </c>
      <c r="B9" s="25">
        <v>207.00543963999999</v>
      </c>
      <c r="C9" s="112">
        <v>159</v>
      </c>
      <c r="D9" s="102"/>
      <c r="E9" s="32">
        <v>104.69284003</v>
      </c>
      <c r="F9" s="40">
        <f>E9/C9*100</f>
        <v>65.844553477987418</v>
      </c>
      <c r="G9" s="48">
        <f>(C9/B9-1)*100</f>
        <v>-23.19042423401314</v>
      </c>
      <c r="H9" s="56">
        <v>-34.85</v>
      </c>
    </row>
    <row r="10" spans="1:11" s="5" customFormat="1" ht="15.75" x14ac:dyDescent="0.25">
      <c r="A10" s="17" t="s">
        <v>5</v>
      </c>
      <c r="B10" s="25">
        <v>646.21163925999997</v>
      </c>
      <c r="C10" s="112">
        <v>630</v>
      </c>
      <c r="D10" s="101"/>
      <c r="E10" s="32">
        <v>311.31472537999997</v>
      </c>
      <c r="F10" s="40">
        <f>E10/C10*100</f>
        <v>49.415035774603169</v>
      </c>
      <c r="G10" s="48">
        <f>(C10/B10-1)*100</f>
        <v>-2.5087197869980371</v>
      </c>
      <c r="H10" s="56">
        <v>-23.36</v>
      </c>
    </row>
    <row r="11" spans="1:11" s="5" customFormat="1" ht="15.75" x14ac:dyDescent="0.25">
      <c r="A11" s="18" t="s">
        <v>4</v>
      </c>
      <c r="B11" s="26">
        <v>133.78469125999999</v>
      </c>
      <c r="C11" s="111">
        <v>133</v>
      </c>
      <c r="D11" s="103"/>
      <c r="E11" s="33">
        <v>137.5</v>
      </c>
      <c r="F11" s="40">
        <f>E11/C11*100</f>
        <v>103.38345864661653</v>
      </c>
      <c r="G11" s="49">
        <f>(C11/B11-1)*100</f>
        <v>-0.58653292287007552</v>
      </c>
      <c r="H11" s="57">
        <v>3.1</v>
      </c>
      <c r="K11" s="75"/>
    </row>
    <row r="12" spans="1:11" ht="15.75" x14ac:dyDescent="0.25">
      <c r="A12" s="19" t="s">
        <v>12</v>
      </c>
      <c r="B12" s="27"/>
      <c r="C12" s="27"/>
      <c r="D12" s="104"/>
      <c r="E12" s="34"/>
      <c r="F12" s="41"/>
      <c r="G12" s="50"/>
      <c r="H12" s="58"/>
    </row>
    <row r="13" spans="1:11" ht="15.75" x14ac:dyDescent="0.25">
      <c r="A13" s="20" t="s">
        <v>14</v>
      </c>
      <c r="B13" s="28">
        <v>16433.74764727</v>
      </c>
      <c r="C13" s="28">
        <v>17030</v>
      </c>
      <c r="D13" s="109">
        <f>C13-165</f>
        <v>16865</v>
      </c>
      <c r="E13" s="35">
        <v>8147.6043536899997</v>
      </c>
      <c r="F13" s="42" t="s">
        <v>15</v>
      </c>
      <c r="G13" s="51">
        <f>(D13/B13-1)*100</f>
        <v>2.6241875072338772</v>
      </c>
      <c r="H13" s="59">
        <v>1.48</v>
      </c>
    </row>
    <row r="14" spans="1:11" ht="15.75" x14ac:dyDescent="0.25">
      <c r="A14" s="21" t="s">
        <v>13</v>
      </c>
      <c r="B14" s="29">
        <v>712.30925921000005</v>
      </c>
      <c r="C14" s="110">
        <v>706</v>
      </c>
      <c r="D14" s="105"/>
      <c r="E14" s="36">
        <v>458.38851412999998</v>
      </c>
      <c r="F14" s="43">
        <f>E14/C14*100</f>
        <v>64.927551576487247</v>
      </c>
      <c r="G14" s="52">
        <f>(C14/B14-1)*100</f>
        <v>-0.88574718472668179</v>
      </c>
      <c r="H14" s="60">
        <v>4.84</v>
      </c>
    </row>
    <row r="15" spans="1:11" ht="15.75" x14ac:dyDescent="0.25">
      <c r="A15" s="16" t="s">
        <v>2</v>
      </c>
      <c r="B15" s="30"/>
      <c r="C15" s="30"/>
      <c r="D15" s="106"/>
      <c r="E15" s="37"/>
      <c r="F15" s="44"/>
      <c r="G15" s="53"/>
      <c r="H15" s="61"/>
    </row>
    <row r="16" spans="1:11" s="5" customFormat="1" ht="15.75" x14ac:dyDescent="0.25">
      <c r="A16" s="17" t="s">
        <v>6</v>
      </c>
      <c r="B16" s="25">
        <v>586.39499755999998</v>
      </c>
      <c r="C16" s="112">
        <v>581</v>
      </c>
      <c r="D16" s="101"/>
      <c r="E16" s="32">
        <v>412.48106744</v>
      </c>
      <c r="F16" s="40">
        <f>E16/C16*100</f>
        <v>70.995020213425136</v>
      </c>
      <c r="G16" s="48">
        <f t="shared" ref="G16:G18" si="0">(C16/B16-1)*100</f>
        <v>-0.92002789628981008</v>
      </c>
      <c r="H16" s="56">
        <v>27.5</v>
      </c>
    </row>
    <row r="17" spans="1:8" s="5" customFormat="1" ht="15.75" x14ac:dyDescent="0.25">
      <c r="A17" s="17" t="s">
        <v>3</v>
      </c>
      <c r="B17" s="25">
        <v>214.95162199999999</v>
      </c>
      <c r="C17" s="112">
        <v>235</v>
      </c>
      <c r="D17" s="101"/>
      <c r="E17" s="32">
        <v>129.70769373000002</v>
      </c>
      <c r="F17" s="40">
        <f>E17/C17*100</f>
        <v>55.194763289361717</v>
      </c>
      <c r="G17" s="48">
        <f t="shared" si="0"/>
        <v>9.3269256651620012</v>
      </c>
      <c r="H17" s="56">
        <v>2.27</v>
      </c>
    </row>
    <row r="18" spans="1:8" s="5" customFormat="1" ht="15.75" x14ac:dyDescent="0.25">
      <c r="A18" s="22" t="s">
        <v>16</v>
      </c>
      <c r="B18" s="31">
        <f>B20-SUM(B7:B17)</f>
        <v>8730.2842063800017</v>
      </c>
      <c r="C18" s="113">
        <f>C20-SUM(C7:C17)</f>
        <v>9227.3329999999987</v>
      </c>
      <c r="D18" s="107"/>
      <c r="E18" s="38">
        <v>1.0569474899999989</v>
      </c>
      <c r="F18" s="45" t="s">
        <v>15</v>
      </c>
      <c r="G18" s="54">
        <f t="shared" si="0"/>
        <v>5.6933861701404798</v>
      </c>
      <c r="H18" s="62" t="s">
        <v>15</v>
      </c>
    </row>
    <row r="19" spans="1:8" s="5" customFormat="1" ht="15.75" x14ac:dyDescent="0.25">
      <c r="A19" s="18" t="s">
        <v>17</v>
      </c>
      <c r="B19" s="26"/>
      <c r="C19" s="26"/>
      <c r="D19" s="108"/>
      <c r="E19" s="33">
        <v>38.665661200000002</v>
      </c>
      <c r="F19" s="46" t="s">
        <v>15</v>
      </c>
      <c r="G19" s="49"/>
      <c r="H19" s="57">
        <v>32.700000000000003</v>
      </c>
    </row>
    <row r="20" spans="1:8" ht="16.5" thickBot="1" x14ac:dyDescent="0.3">
      <c r="A20" s="88" t="s">
        <v>29</v>
      </c>
      <c r="B20" s="89">
        <v>38739.772861650003</v>
      </c>
      <c r="C20" s="89">
        <v>40057.332999999999</v>
      </c>
      <c r="D20" s="114">
        <f>C20-190.4</f>
        <v>39866.932999999997</v>
      </c>
      <c r="E20" s="90">
        <f>SUM(E7:E19)</f>
        <v>16652.171078620002</v>
      </c>
      <c r="F20" s="91" t="s">
        <v>15</v>
      </c>
      <c r="G20" s="92">
        <v>1.3</v>
      </c>
      <c r="H20" s="93">
        <v>-0.31</v>
      </c>
    </row>
    <row r="21" spans="1:8" s="5" customFormat="1" ht="15.75" x14ac:dyDescent="0.25">
      <c r="A21" s="82" t="s">
        <v>30</v>
      </c>
      <c r="B21" s="83">
        <f>B23-B20-B22</f>
        <v>7431.8699806399945</v>
      </c>
      <c r="C21" s="83">
        <f>C23-C20-C22</f>
        <v>7138.7320000000009</v>
      </c>
      <c r="D21" s="115">
        <f>D23-D20-D22</f>
        <v>7873.1610000000001</v>
      </c>
      <c r="E21" s="84"/>
      <c r="F21" s="85"/>
      <c r="G21" s="86">
        <f t="shared" ref="G21:G24" si="1">(D21/B21-1)*100</f>
        <v>5.9378194251186844</v>
      </c>
      <c r="H21" s="87"/>
    </row>
    <row r="22" spans="1:8" s="5" customFormat="1" ht="16.5" thickBot="1" x14ac:dyDescent="0.3">
      <c r="A22" s="63" t="s">
        <v>31</v>
      </c>
      <c r="B22" s="64">
        <v>6419.5156233899997</v>
      </c>
      <c r="C22" s="64">
        <v>6724.3440000000001</v>
      </c>
      <c r="D22" s="116">
        <f>C22-23.806</f>
        <v>6700.5380000000005</v>
      </c>
      <c r="E22" s="65"/>
      <c r="F22" s="66"/>
      <c r="G22" s="67">
        <f t="shared" si="1"/>
        <v>4.3776258692489911</v>
      </c>
      <c r="H22" s="68"/>
    </row>
    <row r="23" spans="1:8" s="5" customFormat="1" ht="17.25" x14ac:dyDescent="0.3">
      <c r="A23" s="76" t="s">
        <v>33</v>
      </c>
      <c r="B23" s="77">
        <v>52591.158465679997</v>
      </c>
      <c r="C23" s="77">
        <v>53920.409</v>
      </c>
      <c r="D23" s="117">
        <f>C23+520.223</f>
        <v>54440.631999999998</v>
      </c>
      <c r="E23" s="78"/>
      <c r="F23" s="79"/>
      <c r="G23" s="80">
        <f t="shared" si="1"/>
        <v>3.5167005030454446</v>
      </c>
      <c r="H23" s="81"/>
    </row>
    <row r="24" spans="1:8" s="5" customFormat="1" ht="18" thickBot="1" x14ac:dyDescent="0.35">
      <c r="A24" s="94" t="s">
        <v>34</v>
      </c>
      <c r="B24" s="95">
        <v>54587.356209520003</v>
      </c>
      <c r="C24" s="95">
        <v>53920.409</v>
      </c>
      <c r="D24" s="118">
        <f>C24+520.223</f>
        <v>54440.631999999998</v>
      </c>
      <c r="E24" s="96"/>
      <c r="F24" s="97"/>
      <c r="G24" s="98">
        <f t="shared" si="1"/>
        <v>-0.26878790201313452</v>
      </c>
      <c r="H24" s="99"/>
    </row>
    <row r="25" spans="1:8" s="5" customFormat="1" ht="16.5" thickBot="1" x14ac:dyDescent="0.3">
      <c r="A25" s="69" t="s">
        <v>32</v>
      </c>
      <c r="B25" s="70">
        <f>B23-B24</f>
        <v>-1996.1977438400063</v>
      </c>
      <c r="C25" s="70" t="s">
        <v>15</v>
      </c>
      <c r="D25" s="70" t="s">
        <v>15</v>
      </c>
      <c r="E25" s="71"/>
      <c r="F25" s="72"/>
      <c r="G25" s="73"/>
      <c r="H25" s="74"/>
    </row>
    <row r="26" spans="1:8" ht="13.9" customHeight="1" x14ac:dyDescent="0.2">
      <c r="A26" s="15" t="s">
        <v>7</v>
      </c>
      <c r="B26" s="7"/>
      <c r="C26" s="8"/>
      <c r="D26" s="8"/>
      <c r="E26" s="8"/>
      <c r="F26" s="8"/>
      <c r="G26" s="8"/>
    </row>
    <row r="27" spans="1:8" s="5" customFormat="1" ht="13.9" customHeight="1" x14ac:dyDescent="0.2">
      <c r="A27" s="10" t="s">
        <v>35</v>
      </c>
      <c r="B27" s="7"/>
      <c r="C27" s="8"/>
      <c r="D27" s="8"/>
      <c r="E27" s="8"/>
      <c r="F27" s="8"/>
      <c r="G27" s="8"/>
    </row>
    <row r="28" spans="1:8" s="5" customFormat="1" ht="13.9" customHeight="1" x14ac:dyDescent="0.2">
      <c r="A28" s="10"/>
      <c r="B28" s="7"/>
      <c r="C28" s="8"/>
      <c r="D28" s="8"/>
      <c r="E28" s="8"/>
      <c r="F28" s="8"/>
      <c r="G28" s="8"/>
    </row>
    <row r="29" spans="1:8" s="5" customFormat="1" ht="13.9" customHeight="1" x14ac:dyDescent="0.2">
      <c r="A29" s="9" t="s">
        <v>38</v>
      </c>
      <c r="B29" s="7"/>
      <c r="C29" s="8"/>
      <c r="D29" s="8"/>
      <c r="E29" s="8"/>
      <c r="F29" s="8"/>
      <c r="G29" s="8"/>
    </row>
    <row r="30" spans="1:8" s="5" customFormat="1" ht="13.9" customHeight="1" x14ac:dyDescent="0.2">
      <c r="A30" s="9" t="s">
        <v>27</v>
      </c>
      <c r="B30" s="7"/>
      <c r="C30" s="8"/>
      <c r="D30" s="14"/>
      <c r="E30" s="14"/>
      <c r="F30" s="8"/>
      <c r="G30" s="8"/>
    </row>
    <row r="31" spans="1:8" s="5" customFormat="1" ht="13.9" customHeight="1" x14ac:dyDescent="0.2">
      <c r="A31" s="9" t="s">
        <v>39</v>
      </c>
      <c r="B31" s="7"/>
      <c r="C31" s="8"/>
      <c r="D31" s="8"/>
      <c r="E31" s="8"/>
      <c r="F31" s="8"/>
      <c r="G31" s="8"/>
    </row>
    <row r="32" spans="1:8" s="5" customFormat="1" ht="13.9" customHeight="1" x14ac:dyDescent="0.2">
      <c r="A32" s="10"/>
      <c r="B32" s="7"/>
      <c r="C32" s="8"/>
      <c r="D32" s="8"/>
      <c r="E32" s="8"/>
      <c r="F32" s="8"/>
      <c r="G32" s="8"/>
    </row>
    <row r="33" spans="1:7" ht="13.15" customHeight="1" x14ac:dyDescent="0.2">
      <c r="A33" s="12" t="s">
        <v>19</v>
      </c>
      <c r="B33" s="11"/>
      <c r="C33" s="11"/>
      <c r="D33" s="11"/>
      <c r="E33" s="11"/>
      <c r="F33" s="11"/>
      <c r="G33" s="11"/>
    </row>
    <row r="34" spans="1:7" ht="13.15" customHeight="1" x14ac:dyDescent="0.2">
      <c r="A34" s="12" t="s">
        <v>28</v>
      </c>
      <c r="B34" s="11"/>
      <c r="C34" s="11"/>
      <c r="D34" s="11"/>
      <c r="E34" s="11"/>
      <c r="F34" s="11"/>
      <c r="G34" s="11"/>
    </row>
    <row r="35" spans="1:7" x14ac:dyDescent="0.2">
      <c r="A35" s="9" t="s">
        <v>24</v>
      </c>
    </row>
    <row r="36" spans="1:7" x14ac:dyDescent="0.2">
      <c r="A36" s="12" t="s">
        <v>18</v>
      </c>
    </row>
  </sheetData>
  <mergeCells count="8">
    <mergeCell ref="B4:B5"/>
    <mergeCell ref="A4:A5"/>
    <mergeCell ref="H4:H5"/>
    <mergeCell ref="C4:C5"/>
    <mergeCell ref="E4:E5"/>
    <mergeCell ref="G4:G5"/>
    <mergeCell ref="F4:F5"/>
    <mergeCell ref="D4:D5"/>
  </mergeCells>
  <pageMargins left="0.7" right="0.7" top="0.75" bottom="0.75" header="0.3" footer="0.3"/>
  <pageSetup paperSize="9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2013-09-05T07:22:50Z</cp:lastPrinted>
  <dcterms:created xsi:type="dcterms:W3CDTF">2013-02-04T05:36:10Z</dcterms:created>
  <dcterms:modified xsi:type="dcterms:W3CDTF">2014-08-05T09:48:49Z</dcterms:modified>
</cp:coreProperties>
</file>